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PR\temp2007\"/>
    </mc:Choice>
  </mc:AlternateContent>
  <xr:revisionPtr revIDLastSave="0" documentId="13_ncr:1_{DA2C7D14-C14F-45D8-93BC-7B83149D4D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riables" sheetId="1" r:id="rId1"/>
  </sheets>
  <definedNames>
    <definedName name="DeedFeeVal">OFFSET(Variables!$B$25,1,0,ROW(Variables!$D$39)-ROW(Variables!$D$25),1)</definedName>
    <definedName name="TransferFeeVal">OFFSET(Variables!$B$16,1,0,ROW(Variables!$D$21)-ROW(Variables!$D$16),1)</definedName>
    <definedName name="TransferIndVal">OFFSET(Variables!$B$6,1,0,ROW(Variables!$D$12)-ROW(Variables!$D$6),1)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A73" i="1"/>
  <c r="A10" i="1"/>
  <c r="A9" i="1"/>
  <c r="A36" i="1"/>
  <c r="A35" i="1"/>
  <c r="A31" i="1"/>
  <c r="A34" i="1"/>
  <c r="A33" i="1"/>
  <c r="A32" i="1"/>
  <c r="D7" i="1"/>
  <c r="D8" i="1"/>
  <c r="D9" i="1" s="1"/>
  <c r="D10" i="1" s="1"/>
  <c r="D11" i="1" s="1"/>
  <c r="A11" i="1"/>
  <c r="A75" i="1"/>
  <c r="D69" i="1"/>
  <c r="E69" i="1" s="1"/>
  <c r="A74" i="1"/>
  <c r="A72" i="1"/>
  <c r="A71" i="1"/>
  <c r="A70" i="1"/>
  <c r="A69" i="1"/>
  <c r="A7" i="1"/>
  <c r="A8" i="1"/>
  <c r="A12" i="1"/>
  <c r="A17" i="1"/>
  <c r="A18" i="1"/>
  <c r="A19" i="1"/>
  <c r="A20" i="1"/>
  <c r="A21" i="1"/>
  <c r="A26" i="1"/>
  <c r="A27" i="1"/>
  <c r="A28" i="1"/>
  <c r="A29" i="1"/>
  <c r="A30" i="1"/>
  <c r="A37" i="1"/>
  <c r="A38" i="1"/>
  <c r="A39" i="1"/>
  <c r="D70" i="1" l="1"/>
  <c r="D71" i="1" s="1"/>
  <c r="E71" i="1" s="1"/>
  <c r="E70" i="1" l="1"/>
  <c r="D72" i="1"/>
  <c r="E72" i="1" s="1"/>
  <c r="D73" i="1" l="1"/>
  <c r="E73" i="1" s="1"/>
  <c r="D74" i="1" l="1"/>
  <c r="E74" i="1" s="1"/>
</calcChain>
</file>

<file path=xl/sharedStrings.xml><?xml version="1.0" encoding="utf-8"?>
<sst xmlns="http://schemas.openxmlformats.org/spreadsheetml/2006/main" count="54" uniqueCount="45">
  <si>
    <t>Property Value Brackets</t>
  </si>
  <si>
    <t>Value</t>
  </si>
  <si>
    <t>Rate</t>
  </si>
  <si>
    <t>Equivalent Value</t>
  </si>
  <si>
    <t>Deed Office Levies</t>
  </si>
  <si>
    <t>Transfer</t>
  </si>
  <si>
    <t>Bond</t>
  </si>
  <si>
    <t>Other Transfer Costs</t>
  </si>
  <si>
    <t>Deed Office Search</t>
  </si>
  <si>
    <t>Postage &amp; Petties</t>
  </si>
  <si>
    <t>Electronic Document Fee</t>
  </si>
  <si>
    <t>Rates / Levies Clearance Certificate</t>
  </si>
  <si>
    <t>Pro Rate Rates / Levies</t>
  </si>
  <si>
    <t>Other Bond Costs</t>
  </si>
  <si>
    <t>Insurance Certificate</t>
  </si>
  <si>
    <t>Bank Initiation Fees</t>
  </si>
  <si>
    <t>Fee Percentage</t>
  </si>
  <si>
    <t>Minimum Amount</t>
  </si>
  <si>
    <t>Maximum Amount</t>
  </si>
  <si>
    <t>VAT</t>
  </si>
  <si>
    <t>VAT percentage</t>
  </si>
  <si>
    <t>Income Tax Rates</t>
  </si>
  <si>
    <t>Individual</t>
  </si>
  <si>
    <t>Trusts</t>
  </si>
  <si>
    <t>Corporate &amp; Trusts</t>
  </si>
  <si>
    <t>Base Value Exclusion</t>
  </si>
  <si>
    <t>Individuals</t>
  </si>
  <si>
    <t>Income Tax Brackets</t>
  </si>
  <si>
    <t>Tax Bracket Value</t>
  </si>
  <si>
    <t>Tax Rate</t>
  </si>
  <si>
    <t>Effective Rate</t>
  </si>
  <si>
    <t>Primary Rebate</t>
  </si>
  <si>
    <t>Other Entity Forms</t>
  </si>
  <si>
    <t>Companies &amp; Closed Corporations</t>
  </si>
  <si>
    <t>Residential Property Calculation Variables</t>
  </si>
  <si>
    <t>Default Values</t>
  </si>
  <si>
    <t>FACE</t>
  </si>
  <si>
    <t>Transfer Duty - Individuals &amp; Corporate Entities</t>
  </si>
  <si>
    <t>CGT Exclusion Amount</t>
  </si>
  <si>
    <t>Primary Residence CGT Exclusion</t>
  </si>
  <si>
    <t>CGT Inclusion Rates</t>
  </si>
  <si>
    <t>Base Cost</t>
  </si>
  <si>
    <t>Cost per</t>
  </si>
  <si>
    <t>Interval</t>
  </si>
  <si>
    <t>Transfer &amp; Bond Registration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</si>
</sst>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_ * #,##0_ ;_ * \-#,##0_ ;_ * &quot;-&quot;??_ ;_ @_ "/>
  </numFmts>
  <fonts count="10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0"/>
      <name val="Century Gothic"/>
      <family val="2"/>
      <scheme val="minor"/>
    </font>
    <font>
      <sz val="10"/>
      <name val="Century Gothic"/>
      <family val="2"/>
      <scheme val="minor"/>
    </font>
    <font>
      <sz val="10"/>
      <color indexed="9"/>
      <name val="Century Gothic"/>
      <family val="2"/>
      <scheme val="minor"/>
    </font>
    <font>
      <b/>
      <sz val="10"/>
      <color indexed="9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4">
    <xf numFmtId="0" fontId="0" fillId="0" borderId="0">
      <alignment wrapText="1"/>
    </xf>
    <xf numFmtId="164" fontId="1" fillId="0" borderId="0" applyFont="0" applyFill="0" applyBorder="0" applyAlignment="0" applyProtection="0">
      <alignment wrapText="1"/>
    </xf>
    <xf numFmtId="0" fontId="2" fillId="0" borderId="0"/>
    <xf numFmtId="9" fontId="1" fillId="0" borderId="0" applyFont="0" applyFill="0" applyBorder="0" applyAlignment="0" applyProtection="0">
      <alignment wrapText="1"/>
    </xf>
  </cellStyleXfs>
  <cellXfs count="51">
    <xf numFmtId="0" fontId="0" fillId="0" borderId="0" xfId="0">
      <alignment wrapText="1"/>
    </xf>
    <xf numFmtId="0" fontId="4" fillId="0" borderId="0" xfId="2" applyFont="1" applyProtection="1">
      <protection hidden="1"/>
    </xf>
    <xf numFmtId="0" fontId="5" fillId="0" borderId="0" xfId="2" applyFont="1" applyProtection="1">
      <protection hidden="1"/>
    </xf>
    <xf numFmtId="0" fontId="6" fillId="0" borderId="0" xfId="2" applyFont="1" applyProtection="1">
      <protection hidden="1"/>
    </xf>
    <xf numFmtId="164" fontId="7" fillId="0" borderId="0" xfId="1" applyFont="1" applyAlignment="1" applyProtection="1">
      <protection hidden="1"/>
    </xf>
    <xf numFmtId="0" fontId="7" fillId="0" borderId="0" xfId="2" applyFont="1" applyProtection="1">
      <protection hidden="1"/>
    </xf>
    <xf numFmtId="164" fontId="8" fillId="0" borderId="0" xfId="1" applyFont="1" applyAlignment="1" applyProtection="1">
      <protection hidden="1"/>
    </xf>
    <xf numFmtId="0" fontId="6" fillId="0" borderId="0" xfId="2" applyFont="1" applyAlignment="1" applyProtection="1">
      <alignment vertical="center"/>
      <protection hidden="1"/>
    </xf>
    <xf numFmtId="164" fontId="7" fillId="2" borderId="1" xfId="1" applyFont="1" applyFill="1" applyBorder="1" applyAlignment="1" applyProtection="1">
      <protection hidden="1"/>
    </xf>
    <xf numFmtId="165" fontId="7" fillId="2" borderId="1" xfId="3" applyNumberFormat="1" applyFont="1" applyFill="1" applyBorder="1" applyAlignment="1" applyProtection="1">
      <protection hidden="1"/>
    </xf>
    <xf numFmtId="164" fontId="7" fillId="3" borderId="1" xfId="2" applyNumberFormat="1" applyFont="1" applyFill="1" applyBorder="1" applyProtection="1">
      <protection hidden="1"/>
    </xf>
    <xf numFmtId="0" fontId="7" fillId="3" borderId="1" xfId="2" applyFont="1" applyFill="1" applyBorder="1" applyProtection="1">
      <protection hidden="1"/>
    </xf>
    <xf numFmtId="164" fontId="7" fillId="2" borderId="3" xfId="1" applyFont="1" applyFill="1" applyBorder="1" applyAlignment="1" applyProtection="1">
      <protection hidden="1"/>
    </xf>
    <xf numFmtId="164" fontId="7" fillId="2" borderId="1" xfId="2" applyNumberFormat="1" applyFont="1" applyFill="1" applyBorder="1" applyProtection="1">
      <protection hidden="1"/>
    </xf>
    <xf numFmtId="164" fontId="7" fillId="3" borderId="1" xfId="1" applyFont="1" applyFill="1" applyBorder="1" applyAlignment="1" applyProtection="1">
      <protection hidden="1"/>
    </xf>
    <xf numFmtId="164" fontId="7" fillId="2" borderId="3" xfId="1" applyFont="1" applyFill="1" applyBorder="1" applyAlignment="1" applyProtection="1">
      <alignment horizontal="left"/>
      <protection hidden="1"/>
    </xf>
    <xf numFmtId="164" fontId="7" fillId="0" borderId="0" xfId="1" applyFont="1" applyFill="1" applyBorder="1" applyAlignment="1" applyProtection="1">
      <protection hidden="1"/>
    </xf>
    <xf numFmtId="165" fontId="7" fillId="0" borderId="0" xfId="3" applyNumberFormat="1" applyFont="1" applyFill="1" applyBorder="1" applyAlignment="1" applyProtection="1">
      <protection hidden="1"/>
    </xf>
    <xf numFmtId="166" fontId="7" fillId="2" borderId="6" xfId="1" applyNumberFormat="1" applyFont="1" applyFill="1" applyBorder="1" applyAlignment="1" applyProtection="1">
      <alignment horizontal="center"/>
      <protection hidden="1"/>
    </xf>
    <xf numFmtId="165" fontId="7" fillId="2" borderId="5" xfId="3" applyNumberFormat="1" applyFont="1" applyFill="1" applyBorder="1" applyAlignment="1" applyProtection="1">
      <alignment horizontal="center"/>
      <protection hidden="1"/>
    </xf>
    <xf numFmtId="166" fontId="7" fillId="3" borderId="5" xfId="1" applyNumberFormat="1" applyFont="1" applyFill="1" applyBorder="1" applyAlignment="1" applyProtection="1">
      <alignment horizontal="center"/>
      <protection hidden="1"/>
    </xf>
    <xf numFmtId="165" fontId="7" fillId="3" borderId="5" xfId="3" applyNumberFormat="1" applyFont="1" applyFill="1" applyBorder="1" applyAlignment="1" applyProtection="1">
      <alignment horizontal="center"/>
      <protection hidden="1"/>
    </xf>
    <xf numFmtId="14" fontId="7" fillId="3" borderId="5" xfId="0" applyNumberFormat="1" applyFont="1" applyFill="1" applyBorder="1" applyAlignment="1" applyProtection="1">
      <alignment horizontal="left"/>
      <protection hidden="1"/>
    </xf>
    <xf numFmtId="166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1" xfId="3" applyNumberFormat="1" applyFont="1" applyFill="1" applyBorder="1" applyAlignment="1" applyProtection="1">
      <alignment horizontal="center"/>
      <protection hidden="1"/>
    </xf>
    <xf numFmtId="166" fontId="7" fillId="3" borderId="1" xfId="1" applyNumberFormat="1" applyFont="1" applyFill="1" applyBorder="1" applyAlignment="1" applyProtection="1">
      <alignment horizontal="center"/>
      <protection hidden="1"/>
    </xf>
    <xf numFmtId="14" fontId="7" fillId="3" borderId="7" xfId="0" applyNumberFormat="1" applyFont="1" applyFill="1" applyBorder="1" applyAlignment="1" applyProtection="1">
      <alignment horizontal="left"/>
      <protection hidden="1"/>
    </xf>
    <xf numFmtId="166" fontId="7" fillId="2" borderId="8" xfId="1" applyNumberFormat="1" applyFont="1" applyFill="1" applyBorder="1" applyAlignment="1" applyProtection="1">
      <alignment horizontal="center"/>
      <protection hidden="1"/>
    </xf>
    <xf numFmtId="14" fontId="7" fillId="0" borderId="5" xfId="0" applyNumberFormat="1" applyFont="1" applyBorder="1" applyAlignment="1" applyProtection="1">
      <alignment horizontal="left"/>
      <protection hidden="1"/>
    </xf>
    <xf numFmtId="166" fontId="7" fillId="0" borderId="0" xfId="1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protection hidden="1"/>
    </xf>
    <xf numFmtId="166" fontId="6" fillId="0" borderId="9" xfId="1" applyNumberFormat="1" applyFont="1" applyFill="1" applyBorder="1" applyAlignment="1" applyProtection="1">
      <alignment horizontal="center"/>
      <protection hidden="1"/>
    </xf>
    <xf numFmtId="0" fontId="7" fillId="0" borderId="0" xfId="0" applyFont="1" applyProtection="1">
      <alignment wrapText="1"/>
      <protection hidden="1"/>
    </xf>
    <xf numFmtId="166" fontId="7" fillId="0" borderId="0" xfId="1" applyNumberFormat="1" applyFont="1" applyAlignment="1" applyProtection="1">
      <protection hidden="1"/>
    </xf>
    <xf numFmtId="165" fontId="7" fillId="2" borderId="5" xfId="3" applyNumberFormat="1" applyFont="1" applyFill="1" applyBorder="1" applyAlignment="1" applyProtection="1">
      <protection hidden="1"/>
    </xf>
    <xf numFmtId="0" fontId="9" fillId="4" borderId="1" xfId="2" applyFont="1" applyFill="1" applyBorder="1" applyAlignment="1" applyProtection="1">
      <alignment vertical="center"/>
      <protection hidden="1"/>
    </xf>
    <xf numFmtId="164" fontId="9" fillId="4" borderId="1" xfId="1" applyFont="1" applyFill="1" applyBorder="1" applyAlignment="1" applyProtection="1">
      <alignment horizontal="center" vertical="center"/>
      <protection hidden="1"/>
    </xf>
    <xf numFmtId="0" fontId="9" fillId="4" borderId="1" xfId="2" applyFont="1" applyFill="1" applyBorder="1" applyAlignment="1" applyProtection="1">
      <alignment horizontal="center" vertical="center"/>
      <protection hidden="1"/>
    </xf>
    <xf numFmtId="0" fontId="8" fillId="4" borderId="1" xfId="2" applyFont="1" applyFill="1" applyBorder="1" applyProtection="1">
      <protection hidden="1"/>
    </xf>
    <xf numFmtId="0" fontId="8" fillId="4" borderId="2" xfId="2" applyFont="1" applyFill="1" applyBorder="1" applyAlignment="1" applyProtection="1">
      <alignment horizontal="left"/>
      <protection hidden="1"/>
    </xf>
    <xf numFmtId="0" fontId="8" fillId="4" borderId="3" xfId="2" applyFont="1" applyFill="1" applyBorder="1" applyAlignment="1" applyProtection="1">
      <alignment horizontal="left"/>
      <protection hidden="1"/>
    </xf>
    <xf numFmtId="0" fontId="7" fillId="4" borderId="1" xfId="2" applyFont="1" applyFill="1" applyBorder="1" applyProtection="1">
      <protection hidden="1"/>
    </xf>
    <xf numFmtId="0" fontId="8" fillId="4" borderId="4" xfId="2" applyFont="1" applyFill="1" applyBorder="1" applyAlignment="1" applyProtection="1">
      <alignment horizontal="left"/>
      <protection hidden="1"/>
    </xf>
    <xf numFmtId="14" fontId="9" fillId="4" borderId="1" xfId="0" applyNumberFormat="1" applyFont="1" applyFill="1" applyBorder="1" applyAlignment="1" applyProtection="1">
      <alignment horizontal="left" vertical="center" wrapText="1"/>
      <protection hidden="1"/>
    </xf>
    <xf numFmtId="166" fontId="9" fillId="4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4" borderId="1" xfId="3" applyNumberFormat="1" applyFont="1" applyFill="1" applyBorder="1" applyAlignment="1" applyProtection="1">
      <alignment horizontal="center" vertical="center" wrapText="1"/>
      <protection hidden="1"/>
    </xf>
    <xf numFmtId="14" fontId="8" fillId="4" borderId="5" xfId="0" applyNumberFormat="1" applyFont="1" applyFill="1" applyBorder="1" applyAlignment="1" applyProtection="1">
      <alignment horizontal="left"/>
      <protection hidden="1"/>
    </xf>
    <xf numFmtId="14" fontId="8" fillId="4" borderId="2" xfId="0" applyNumberFormat="1" applyFont="1" applyFill="1" applyBorder="1" applyAlignment="1" applyProtection="1">
      <protection hidden="1"/>
    </xf>
    <xf numFmtId="14" fontId="8" fillId="4" borderId="3" xfId="0" applyNumberFormat="1" applyFont="1" applyFill="1" applyBorder="1" applyAlignment="1" applyProtection="1">
      <protection hidden="1"/>
    </xf>
    <xf numFmtId="166" fontId="8" fillId="4" borderId="1" xfId="1" applyNumberFormat="1" applyFont="1" applyFill="1" applyBorder="1" applyAlignment="1" applyProtection="1">
      <alignment horizontal="center"/>
      <protection hidden="1"/>
    </xf>
    <xf numFmtId="165" fontId="8" fillId="4" borderId="1" xfId="3" applyNumberFormat="1" applyFont="1" applyFill="1" applyBorder="1" applyAlignment="1" applyProtection="1">
      <alignment horizontal="center"/>
      <protection hidden="1"/>
    </xf>
  </cellXfs>
  <cellStyles count="4">
    <cellStyle name="Comma" xfId="1" builtinId="3"/>
    <cellStyle name="Normal" xfId="0" builtinId="0"/>
    <cellStyle name="Normal_transfer_bond_costs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89"/>
  <sheetViews>
    <sheetView tabSelected="1" zoomScale="95" zoomScaleNormal="95" workbookViewId="0">
      <selection activeCell="C12" sqref="C12"/>
    </sheetView>
  </sheetViews>
  <sheetFormatPr defaultColWidth="9.109375" defaultRowHeight="16.05" customHeight="1" x14ac:dyDescent="0.25"/>
  <cols>
    <col min="1" max="1" width="35.6640625" style="5" customWidth="1"/>
    <col min="2" max="3" width="18.77734375" style="4" customWidth="1"/>
    <col min="4" max="5" width="18.77734375" style="5" customWidth="1"/>
    <col min="6" max="16" width="15.6640625" style="5" customWidth="1"/>
    <col min="17" max="16384" width="9.109375" style="5"/>
  </cols>
  <sheetData>
    <row r="1" spans="1:5" ht="16.05" customHeight="1" x14ac:dyDescent="0.25">
      <c r="A1" s="2" t="s">
        <v>34</v>
      </c>
    </row>
    <row r="2" spans="1:5" ht="16.05" customHeight="1" x14ac:dyDescent="0.25">
      <c r="A2" s="1" t="s">
        <v>35</v>
      </c>
    </row>
    <row r="3" spans="1:5" ht="16.05" customHeight="1" x14ac:dyDescent="0.25">
      <c r="A3" s="3"/>
    </row>
    <row r="4" spans="1:5" ht="16.05" customHeight="1" x14ac:dyDescent="0.25">
      <c r="A4" s="3" t="s">
        <v>37</v>
      </c>
      <c r="B4" s="6"/>
    </row>
    <row r="6" spans="1:5" s="7" customFormat="1" ht="18" customHeight="1" x14ac:dyDescent="0.25">
      <c r="A6" s="35" t="s">
        <v>0</v>
      </c>
      <c r="B6" s="36" t="s">
        <v>1</v>
      </c>
      <c r="C6" s="36" t="s">
        <v>2</v>
      </c>
      <c r="D6" s="37" t="s">
        <v>3</v>
      </c>
    </row>
    <row r="7" spans="1:5" ht="16.05" customHeight="1" x14ac:dyDescent="0.25">
      <c r="A7" s="38" t="str">
        <f>"From 0 to "&amp;FIXED(B7,0,0)</f>
        <v>From 0 to 1,100,000</v>
      </c>
      <c r="B7" s="8">
        <v>1100000</v>
      </c>
      <c r="C7" s="9">
        <v>0</v>
      </c>
      <c r="D7" s="10">
        <f>B7*C7</f>
        <v>0</v>
      </c>
    </row>
    <row r="8" spans="1:5" ht="16.05" customHeight="1" x14ac:dyDescent="0.25">
      <c r="A8" s="11" t="str">
        <f ca="1">"From "&amp;FIXED(OFFSET($A$6,ROW(B8)-ROW(B$6)-1,1,1,1),0,0)&amp;" to "&amp;FIXED(B8,0,0)</f>
        <v>From 1,100,000 to 1,512,500</v>
      </c>
      <c r="B8" s="8">
        <v>1512500</v>
      </c>
      <c r="C8" s="9">
        <v>0.03</v>
      </c>
      <c r="D8" s="10">
        <f ca="1">((B8-OFFSET($B$6,ROW(B8)-ROW(B$6)-1,0,1,1))*C8)+OFFSET($D$6,ROW(B8)-ROW(B$6)-1,0,1,1)</f>
        <v>12375</v>
      </c>
    </row>
    <row r="9" spans="1:5" ht="16.05" customHeight="1" x14ac:dyDescent="0.25">
      <c r="A9" s="11" t="str">
        <f ca="1">"From "&amp;FIXED(OFFSET($A$6,ROW(B9)-ROW(B$6)-1,1,1,1),0,0)&amp;" to "&amp;FIXED(B9,0,0)</f>
        <v>From 1,512,500 to 2,117,500</v>
      </c>
      <c r="B9" s="12">
        <v>2117500</v>
      </c>
      <c r="C9" s="9">
        <v>0.06</v>
      </c>
      <c r="D9" s="10">
        <f ca="1">((B9-OFFSET($B$6,ROW(B9)-ROW(B$6)-1,0,1,1))*C9)+OFFSET($D$6,ROW(B9)-ROW(B$6)-1,0,1,1)</f>
        <v>48675</v>
      </c>
    </row>
    <row r="10" spans="1:5" ht="16.05" customHeight="1" x14ac:dyDescent="0.25">
      <c r="A10" s="11" t="str">
        <f ca="1">"From "&amp;FIXED(OFFSET($A$6,ROW(B10)-ROW(B$6)-1,1,1,1),0,0)&amp;" to "&amp;FIXED(B10,0,0)</f>
        <v>From 2,117,500 to 2,722,500</v>
      </c>
      <c r="B10" s="12">
        <v>2722500</v>
      </c>
      <c r="C10" s="9">
        <v>0.08</v>
      </c>
      <c r="D10" s="10">
        <f ca="1">((B10-OFFSET($B$6,ROW(B10)-ROW(B$6)-1,0,1,1))*C10)+OFFSET($D$6,ROW(B10)-ROW(B$6)-1,0,1,1)</f>
        <v>97075</v>
      </c>
    </row>
    <row r="11" spans="1:5" ht="16.05" customHeight="1" x14ac:dyDescent="0.25">
      <c r="A11" s="11" t="str">
        <f ca="1">"From "&amp;FIXED(OFFSET($A$6,ROW(B11)-ROW(B$6)-1,1,1,1),0,0)&amp;" to "&amp;FIXED(B11,0,0)</f>
        <v>From 2,722,500 to 12,100,000</v>
      </c>
      <c r="B11" s="12">
        <v>12100000</v>
      </c>
      <c r="C11" s="9">
        <v>0.11</v>
      </c>
      <c r="D11" s="10">
        <f ca="1">((B11-OFFSET($B$6,ROW(B11)-ROW(B$6)-1,0,1,1))*C11)+OFFSET($D$6,ROW(B11)-ROW(B$6)-1,0,1,1)</f>
        <v>1128600</v>
      </c>
    </row>
    <row r="12" spans="1:5" ht="16.05" customHeight="1" x14ac:dyDescent="0.25">
      <c r="A12" s="39" t="str">
        <f ca="1">"From "&amp;FIXED(OFFSET($A$6,ROW(B12)-ROW(B$6)-1,1,1,1),0,0)&amp;" and above"</f>
        <v>From 12,100,000 and above</v>
      </c>
      <c r="B12" s="40"/>
      <c r="C12" s="9">
        <v>0.13</v>
      </c>
      <c r="D12" s="41"/>
    </row>
    <row r="14" spans="1:5" ht="16.05" customHeight="1" x14ac:dyDescent="0.25">
      <c r="A14" s="3" t="s">
        <v>44</v>
      </c>
    </row>
    <row r="16" spans="1:5" ht="18" customHeight="1" x14ac:dyDescent="0.25">
      <c r="A16" s="35" t="s">
        <v>0</v>
      </c>
      <c r="B16" s="36" t="s">
        <v>1</v>
      </c>
      <c r="C16" s="36" t="s">
        <v>41</v>
      </c>
      <c r="D16" s="37" t="s">
        <v>42</v>
      </c>
      <c r="E16" s="37" t="s">
        <v>43</v>
      </c>
    </row>
    <row r="17" spans="1:5" ht="16.05" customHeight="1" x14ac:dyDescent="0.25">
      <c r="A17" s="38" t="str">
        <f>"From 0 to "&amp;FIXED(B17,0,0)</f>
        <v>From 0 to 100,000</v>
      </c>
      <c r="B17" s="8">
        <v>100000</v>
      </c>
      <c r="C17" s="8">
        <v>6435</v>
      </c>
      <c r="D17" s="13">
        <v>0</v>
      </c>
      <c r="E17" s="13">
        <v>0</v>
      </c>
    </row>
    <row r="18" spans="1:5" ht="16.05" customHeight="1" x14ac:dyDescent="0.25">
      <c r="A18" s="11" t="str">
        <f ca="1">"From "&amp;FIXED(OFFSET($A$6,ROW(B18)-ROW(B$6)-1,1,1,1),0,0)&amp;" to "&amp;FIXED(B18,0,0)</f>
        <v>From 100,000 to 500,000</v>
      </c>
      <c r="B18" s="8">
        <v>500000</v>
      </c>
      <c r="C18" s="14">
        <f ca="1">((($B18-OFFSET($B18,-1,0,1,1))/E18)*D18)+OFFSET(B18,-1,1,1,1)</f>
        <v>14635</v>
      </c>
      <c r="D18" s="13">
        <v>1025</v>
      </c>
      <c r="E18" s="13">
        <v>50000</v>
      </c>
    </row>
    <row r="19" spans="1:5" ht="16.05" customHeight="1" x14ac:dyDescent="0.25">
      <c r="A19" s="11" t="str">
        <f ca="1">"From "&amp;FIXED(OFFSET($A$6,ROW(B19)-ROW(B$6)-1,1,1,1),0,0)&amp;" to "&amp;FIXED(B19,0,0)</f>
        <v>From 500,000 to 1,000,000</v>
      </c>
      <c r="B19" s="8">
        <v>1000000</v>
      </c>
      <c r="C19" s="14">
        <f ca="1">((($B19-OFFSET($B19,-1,0,1,1))/E19)*D19)+OFFSET(B19,-1,1,1,1)</f>
        <v>24560</v>
      </c>
      <c r="D19" s="13">
        <v>1985</v>
      </c>
      <c r="E19" s="13">
        <v>100000</v>
      </c>
    </row>
    <row r="20" spans="1:5" ht="16.05" customHeight="1" x14ac:dyDescent="0.25">
      <c r="A20" s="11" t="str">
        <f ca="1">"From "&amp;FIXED(OFFSET($A$6,ROW(B20)-ROW(B$6)-1,1,1,1),0,0)&amp;" to "&amp;FIXED(B20,0,0)</f>
        <v>From 1,000,000 to 5,000,000</v>
      </c>
      <c r="B20" s="8">
        <v>5000000</v>
      </c>
      <c r="C20" s="14">
        <f ca="1">((($B20-OFFSET($B20,-1,0,1,1))/E20)*D20)+OFFSET(B20,-1,1,1,1)</f>
        <v>64260</v>
      </c>
      <c r="D20" s="13">
        <v>1985</v>
      </c>
      <c r="E20" s="13">
        <v>200000</v>
      </c>
    </row>
    <row r="21" spans="1:5" ht="16.05" customHeight="1" x14ac:dyDescent="0.25">
      <c r="A21" s="39" t="str">
        <f ca="1">"From "&amp;FIXED(OFFSET($A$6,ROW(B21)-ROW(B$6)-1,1,1,1),0,0)&amp;" and above"</f>
        <v>From 5,000,000 and above</v>
      </c>
      <c r="B21" s="42"/>
      <c r="C21" s="40"/>
      <c r="D21" s="13">
        <v>2500</v>
      </c>
      <c r="E21" s="13">
        <v>500000</v>
      </c>
    </row>
    <row r="23" spans="1:5" ht="16.05" customHeight="1" x14ac:dyDescent="0.25">
      <c r="A23" s="3" t="s">
        <v>4</v>
      </c>
    </row>
    <row r="25" spans="1:5" ht="18" customHeight="1" x14ac:dyDescent="0.25">
      <c r="A25" s="35" t="s">
        <v>0</v>
      </c>
      <c r="B25" s="36" t="s">
        <v>1</v>
      </c>
      <c r="C25" s="36" t="s">
        <v>5</v>
      </c>
      <c r="D25" s="37" t="s">
        <v>6</v>
      </c>
    </row>
    <row r="26" spans="1:5" ht="16.05" customHeight="1" x14ac:dyDescent="0.25">
      <c r="A26" s="38" t="str">
        <f>"From 0 to "&amp;FIXED(B26,0,0)</f>
        <v>From 0 to 200,000</v>
      </c>
      <c r="B26" s="8">
        <v>200000</v>
      </c>
      <c r="C26" s="8">
        <v>107</v>
      </c>
      <c r="D26" s="13">
        <v>527</v>
      </c>
    </row>
    <row r="27" spans="1:5" ht="16.05" customHeight="1" x14ac:dyDescent="0.25">
      <c r="A27" s="11" t="str">
        <f t="shared" ref="A27:A38" ca="1" si="0">"From "&amp;FIXED(OFFSET($A$6,ROW(B27)-ROW(B$6)-1,1,1,1),0,0)&amp;" to "&amp;FIXED(B27,0,0)</f>
        <v>From 200,000 to 300,000</v>
      </c>
      <c r="B27" s="8">
        <v>300000</v>
      </c>
      <c r="C27" s="8">
        <v>682</v>
      </c>
      <c r="D27" s="13">
        <v>682</v>
      </c>
    </row>
    <row r="28" spans="1:5" ht="16.05" customHeight="1" x14ac:dyDescent="0.25">
      <c r="A28" s="11" t="str">
        <f t="shared" ca="1" si="0"/>
        <v>From 300,000 to 600,000</v>
      </c>
      <c r="B28" s="8">
        <v>600000</v>
      </c>
      <c r="C28" s="8">
        <v>850</v>
      </c>
      <c r="D28" s="13">
        <v>850</v>
      </c>
    </row>
    <row r="29" spans="1:5" ht="16.05" customHeight="1" x14ac:dyDescent="0.25">
      <c r="A29" s="11" t="str">
        <f t="shared" ca="1" si="0"/>
        <v>From 600,000 to 800,000</v>
      </c>
      <c r="B29" s="8">
        <v>800000</v>
      </c>
      <c r="C29" s="8">
        <v>1196</v>
      </c>
      <c r="D29" s="13">
        <v>1196</v>
      </c>
    </row>
    <row r="30" spans="1:5" ht="16.05" customHeight="1" x14ac:dyDescent="0.25">
      <c r="A30" s="11" t="str">
        <f t="shared" ca="1" si="0"/>
        <v>From 800,000 to 1,000,000</v>
      </c>
      <c r="B30" s="8">
        <v>1000000</v>
      </c>
      <c r="C30" s="8">
        <v>1374</v>
      </c>
      <c r="D30" s="13">
        <v>1374</v>
      </c>
    </row>
    <row r="31" spans="1:5" ht="16.05" customHeight="1" x14ac:dyDescent="0.25">
      <c r="A31" s="11" t="str">
        <f t="shared" ref="A31:A36" ca="1" si="1">"From "&amp;FIXED(OFFSET($A$6,ROW(B31)-ROW(B$6)-1,1,1,1),0,0)&amp;" to "&amp;FIXED(B31,0,0)</f>
        <v>From 1,000,000 to 2,000,000</v>
      </c>
      <c r="B31" s="8">
        <v>2000000</v>
      </c>
      <c r="C31" s="8">
        <v>1544</v>
      </c>
      <c r="D31" s="13">
        <v>1544</v>
      </c>
    </row>
    <row r="32" spans="1:5" ht="16.05" customHeight="1" x14ac:dyDescent="0.25">
      <c r="A32" s="11" t="str">
        <f t="shared" ca="1" si="1"/>
        <v>From 2,000,000 to 4,000,000</v>
      </c>
      <c r="B32" s="8">
        <v>4000000</v>
      </c>
      <c r="C32" s="8">
        <v>2140</v>
      </c>
      <c r="D32" s="13">
        <v>2140</v>
      </c>
    </row>
    <row r="33" spans="1:4" ht="16.05" customHeight="1" x14ac:dyDescent="0.25">
      <c r="A33" s="11" t="str">
        <f t="shared" ca="1" si="1"/>
        <v>From 4,000,000 to 6,000,000</v>
      </c>
      <c r="B33" s="8">
        <v>6000000</v>
      </c>
      <c r="C33" s="8">
        <v>2596</v>
      </c>
      <c r="D33" s="13">
        <v>2596</v>
      </c>
    </row>
    <row r="34" spans="1:4" ht="16.05" customHeight="1" x14ac:dyDescent="0.25">
      <c r="A34" s="11" t="str">
        <f t="shared" ca="1" si="1"/>
        <v>From 6,000,000 to 8,000,000</v>
      </c>
      <c r="B34" s="8">
        <v>8000000</v>
      </c>
      <c r="C34" s="8">
        <v>3092</v>
      </c>
      <c r="D34" s="13">
        <v>3092</v>
      </c>
    </row>
    <row r="35" spans="1:4" ht="16.05" customHeight="1" x14ac:dyDescent="0.25">
      <c r="A35" s="11" t="str">
        <f t="shared" ca="1" si="1"/>
        <v>From 8,000,000 to 10,000,000</v>
      </c>
      <c r="B35" s="8">
        <v>10000000</v>
      </c>
      <c r="C35" s="8">
        <v>3615</v>
      </c>
      <c r="D35" s="13">
        <v>3615</v>
      </c>
    </row>
    <row r="36" spans="1:4" ht="16.05" customHeight="1" x14ac:dyDescent="0.25">
      <c r="A36" s="11" t="str">
        <f t="shared" ca="1" si="1"/>
        <v>From 10,000,000 to 15,000,000</v>
      </c>
      <c r="B36" s="8">
        <v>15000000</v>
      </c>
      <c r="C36" s="8">
        <v>4303</v>
      </c>
      <c r="D36" s="13">
        <v>4303</v>
      </c>
    </row>
    <row r="37" spans="1:4" ht="16.05" customHeight="1" x14ac:dyDescent="0.25">
      <c r="A37" s="11" t="str">
        <f t="shared" ca="1" si="0"/>
        <v>From 15,000,000 to 20,000,000</v>
      </c>
      <c r="B37" s="8">
        <v>20000000</v>
      </c>
      <c r="C37" s="8">
        <v>5169</v>
      </c>
      <c r="D37" s="13">
        <v>5169</v>
      </c>
    </row>
    <row r="38" spans="1:4" ht="16.05" customHeight="1" x14ac:dyDescent="0.25">
      <c r="A38" s="11" t="str">
        <f t="shared" ca="1" si="0"/>
        <v>From 20,000,000 to 30,000,000</v>
      </c>
      <c r="B38" s="8">
        <v>30000000</v>
      </c>
      <c r="C38" s="8">
        <v>6885</v>
      </c>
      <c r="D38" s="13">
        <v>6024</v>
      </c>
    </row>
    <row r="39" spans="1:4" ht="16.05" customHeight="1" x14ac:dyDescent="0.25">
      <c r="A39" s="39" t="str">
        <f ca="1">"From "&amp;FIXED(OFFSET($A$6,ROW(B39)-ROW(B$6)-1,1,1,1),0,0)&amp;" and above"</f>
        <v>From 30,000,000 and above</v>
      </c>
      <c r="B39" s="42"/>
      <c r="C39" s="15">
        <v>6885</v>
      </c>
      <c r="D39" s="13">
        <v>8608</v>
      </c>
    </row>
    <row r="41" spans="1:4" ht="16.05" customHeight="1" x14ac:dyDescent="0.25">
      <c r="A41" s="3" t="s">
        <v>7</v>
      </c>
    </row>
    <row r="42" spans="1:4" ht="16.05" customHeight="1" x14ac:dyDescent="0.25">
      <c r="A42" s="5" t="s">
        <v>8</v>
      </c>
      <c r="C42" s="8">
        <v>225</v>
      </c>
    </row>
    <row r="43" spans="1:4" ht="16.05" customHeight="1" x14ac:dyDescent="0.25">
      <c r="A43" s="5" t="s">
        <v>9</v>
      </c>
      <c r="C43" s="8">
        <v>850</v>
      </c>
    </row>
    <row r="44" spans="1:4" ht="16.05" customHeight="1" x14ac:dyDescent="0.25">
      <c r="A44" s="5" t="s">
        <v>10</v>
      </c>
      <c r="C44" s="8">
        <v>100</v>
      </c>
    </row>
    <row r="45" spans="1:4" ht="16.05" customHeight="1" x14ac:dyDescent="0.25">
      <c r="A45" s="5" t="s">
        <v>36</v>
      </c>
      <c r="C45" s="8">
        <v>600</v>
      </c>
    </row>
    <row r="46" spans="1:4" ht="16.05" customHeight="1" x14ac:dyDescent="0.25">
      <c r="A46" s="5" t="s">
        <v>11</v>
      </c>
      <c r="C46" s="8">
        <v>1000</v>
      </c>
    </row>
    <row r="47" spans="1:4" ht="16.05" customHeight="1" x14ac:dyDescent="0.25">
      <c r="A47" s="5" t="s">
        <v>12</v>
      </c>
      <c r="C47" s="8">
        <v>2000</v>
      </c>
    </row>
    <row r="49" spans="1:3" ht="16.05" customHeight="1" x14ac:dyDescent="0.25">
      <c r="A49" s="3" t="s">
        <v>13</v>
      </c>
    </row>
    <row r="50" spans="1:3" ht="16.05" customHeight="1" x14ac:dyDescent="0.25">
      <c r="A50" s="5" t="s">
        <v>8</v>
      </c>
      <c r="C50" s="8">
        <v>225</v>
      </c>
    </row>
    <row r="51" spans="1:3" ht="16.05" customHeight="1" x14ac:dyDescent="0.25">
      <c r="A51" s="5" t="s">
        <v>9</v>
      </c>
      <c r="C51" s="8">
        <v>850</v>
      </c>
    </row>
    <row r="52" spans="1:3" ht="16.05" customHeight="1" x14ac:dyDescent="0.25">
      <c r="A52" s="5" t="s">
        <v>10</v>
      </c>
      <c r="C52" s="8">
        <v>100</v>
      </c>
    </row>
    <row r="53" spans="1:3" ht="16.05" customHeight="1" x14ac:dyDescent="0.25">
      <c r="A53" s="5" t="s">
        <v>36</v>
      </c>
      <c r="C53" s="8">
        <v>600</v>
      </c>
    </row>
    <row r="54" spans="1:3" ht="16.05" customHeight="1" x14ac:dyDescent="0.25">
      <c r="A54" s="5" t="s">
        <v>14</v>
      </c>
      <c r="C54" s="8">
        <v>500</v>
      </c>
    </row>
    <row r="56" spans="1:3" ht="16.05" customHeight="1" x14ac:dyDescent="0.25">
      <c r="A56" s="3" t="s">
        <v>15</v>
      </c>
    </row>
    <row r="57" spans="1:3" ht="16.05" customHeight="1" x14ac:dyDescent="0.25">
      <c r="A57" s="5" t="s">
        <v>16</v>
      </c>
      <c r="C57" s="9">
        <v>3.0000000000000001E-3</v>
      </c>
    </row>
    <row r="58" spans="1:3" ht="16.05" customHeight="1" x14ac:dyDescent="0.25">
      <c r="A58" s="5" t="s">
        <v>17</v>
      </c>
      <c r="C58" s="8">
        <v>1000</v>
      </c>
    </row>
    <row r="59" spans="1:3" ht="16.05" customHeight="1" x14ac:dyDescent="0.25">
      <c r="A59" s="5" t="s">
        <v>18</v>
      </c>
      <c r="C59" s="8">
        <v>5000</v>
      </c>
    </row>
    <row r="61" spans="1:3" ht="16.05" customHeight="1" x14ac:dyDescent="0.25">
      <c r="A61" s="3" t="s">
        <v>19</v>
      </c>
    </row>
    <row r="62" spans="1:3" ht="16.05" customHeight="1" x14ac:dyDescent="0.25">
      <c r="A62" s="5" t="s">
        <v>20</v>
      </c>
      <c r="C62" s="9">
        <v>0.15</v>
      </c>
    </row>
    <row r="64" spans="1:3" ht="16.05" customHeight="1" x14ac:dyDescent="0.25">
      <c r="A64" s="3" t="s">
        <v>21</v>
      </c>
    </row>
    <row r="65" spans="1:5" ht="16.05" customHeight="1" x14ac:dyDescent="0.25">
      <c r="B65" s="16"/>
      <c r="C65" s="17"/>
    </row>
    <row r="66" spans="1:5" ht="16.05" customHeight="1" x14ac:dyDescent="0.25">
      <c r="A66" s="3" t="s">
        <v>26</v>
      </c>
      <c r="C66" s="17"/>
    </row>
    <row r="67" spans="1:5" ht="16.05" customHeight="1" x14ac:dyDescent="0.25">
      <c r="C67" s="17"/>
    </row>
    <row r="68" spans="1:5" ht="18" customHeight="1" x14ac:dyDescent="0.25">
      <c r="A68" s="43" t="s">
        <v>27</v>
      </c>
      <c r="B68" s="44" t="s">
        <v>28</v>
      </c>
      <c r="C68" s="45" t="s">
        <v>29</v>
      </c>
      <c r="D68" s="44" t="s">
        <v>3</v>
      </c>
      <c r="E68" s="44" t="s">
        <v>30</v>
      </c>
    </row>
    <row r="69" spans="1:5" ht="16.05" customHeight="1" x14ac:dyDescent="0.25">
      <c r="A69" s="46" t="str">
        <f>"From 0 to "&amp;FIXED(B69,0,0)</f>
        <v>From 0 to 237,100</v>
      </c>
      <c r="B69" s="18">
        <v>237100</v>
      </c>
      <c r="C69" s="19">
        <v>0.18</v>
      </c>
      <c r="D69" s="20">
        <f>B69*C69</f>
        <v>42678</v>
      </c>
      <c r="E69" s="21">
        <f t="shared" ref="E69:E74" si="2">IF(B69=0,0,D69/B69)</f>
        <v>0.18</v>
      </c>
    </row>
    <row r="70" spans="1:5" ht="16.05" customHeight="1" x14ac:dyDescent="0.25">
      <c r="A70" s="22" t="str">
        <f ca="1">"From "&amp;FIXED(OFFSET($A$7,ROW(B70)-ROW(B$7)-1,1,1,1),0,0)&amp;" to "&amp;FIXED(B70,0,0)</f>
        <v>From 237,100 to 370,500</v>
      </c>
      <c r="B70" s="23">
        <v>370500</v>
      </c>
      <c r="C70" s="24">
        <v>0.26</v>
      </c>
      <c r="D70" s="25">
        <f ca="1">((B70-OFFSET($B$7,ROW(B70)-ROW(B$7)-1,0,1,1))*C70)+OFFSET($D$7,ROW(B70)-ROW(B$7)-1,0,1,1)</f>
        <v>77362</v>
      </c>
      <c r="E70" s="21">
        <f t="shared" ca="1" si="2"/>
        <v>0.20880431848852901</v>
      </c>
    </row>
    <row r="71" spans="1:5" ht="16.05" customHeight="1" x14ac:dyDescent="0.25">
      <c r="A71" s="22" t="str">
        <f ca="1">"From "&amp;FIXED(OFFSET($A$7,ROW(B71)-ROW(B$7)-1,1,1,1),0,0)&amp;" to "&amp;FIXED(B71,0,0)</f>
        <v>From 370,500 to 512,800</v>
      </c>
      <c r="B71" s="23">
        <v>512800</v>
      </c>
      <c r="C71" s="24">
        <v>0.31</v>
      </c>
      <c r="D71" s="25">
        <f ca="1">((B71-OFFSET($B$7,ROW(B71)-ROW(B$7)-1,0,1,1))*C71)+OFFSET($D$7,ROW(B71)-ROW(B$7)-1,0,1,1)</f>
        <v>121475</v>
      </c>
      <c r="E71" s="21">
        <f t="shared" ca="1" si="2"/>
        <v>0.23688572542901717</v>
      </c>
    </row>
    <row r="72" spans="1:5" ht="16.05" customHeight="1" x14ac:dyDescent="0.25">
      <c r="A72" s="22" t="str">
        <f ca="1">"From "&amp;FIXED(OFFSET($A$7,ROW(B72)-ROW(B$7)-1,1,1,1),0,0)&amp;" to "&amp;FIXED(B72,0,0)</f>
        <v>From 512,800 to 673,000</v>
      </c>
      <c r="B72" s="23">
        <v>673000</v>
      </c>
      <c r="C72" s="24">
        <v>0.36</v>
      </c>
      <c r="D72" s="25">
        <f ca="1">((B72-OFFSET($B$7,ROW(B72)-ROW(B$7)-1,0,1,1))*C72)+OFFSET($D$7,ROW(B72)-ROW(B$7)-1,0,1,1)</f>
        <v>179147</v>
      </c>
      <c r="E72" s="21">
        <f t="shared" ca="1" si="2"/>
        <v>0.26619167904903418</v>
      </c>
    </row>
    <row r="73" spans="1:5" ht="16.05" customHeight="1" x14ac:dyDescent="0.25">
      <c r="A73" s="22" t="str">
        <f ca="1">"From "&amp;FIXED(OFFSET($A$7,ROW(B73)-ROW(B$7)-1,1,1,1),0,0)&amp;" to "&amp;FIXED(B73,0,0)</f>
        <v>From 673,000 to 857,900</v>
      </c>
      <c r="B73" s="23">
        <v>857900</v>
      </c>
      <c r="C73" s="24">
        <v>0.39</v>
      </c>
      <c r="D73" s="25">
        <f ca="1">((B73-OFFSET($B$7,ROW(B73)-ROW(B$7)-1,0,1,1))*C73)+OFFSET($D$7,ROW(B73)-ROW(B$7)-1,0,1,1)</f>
        <v>251258</v>
      </c>
      <c r="E73" s="21">
        <f t="shared" ca="1" si="2"/>
        <v>0.29287562652989857</v>
      </c>
    </row>
    <row r="74" spans="1:5" ht="16.05" customHeight="1" x14ac:dyDescent="0.25">
      <c r="A74" s="26" t="str">
        <f ca="1">"From "&amp;FIXED(OFFSET($A$7,ROW(B74)-ROW(B$7)-1,1,1,1),0,0)&amp;" to "&amp;FIXED(B74,0,0)</f>
        <v>From 857,900 to 1,817,000</v>
      </c>
      <c r="B74" s="27">
        <v>1817000</v>
      </c>
      <c r="C74" s="24">
        <v>0.41</v>
      </c>
      <c r="D74" s="25">
        <f ca="1">((B74-OFFSET($B$7,ROW(B74)-ROW(B$7)-1,0,1,1))*C74)+OFFSET($D$7,ROW(B74)-ROW(B$7)-1,0,1,1)</f>
        <v>644489</v>
      </c>
      <c r="E74" s="21">
        <f t="shared" ca="1" si="2"/>
        <v>0.35469950467804073</v>
      </c>
    </row>
    <row r="75" spans="1:5" ht="16.05" customHeight="1" x14ac:dyDescent="0.25">
      <c r="A75" s="47" t="str">
        <f ca="1">"From "&amp;FIXED(OFFSET($A$7,ROW(B75)-ROW(B$7)-1,1,1,1),0,0)&amp;" and above"</f>
        <v>From 1,817,000 and above</v>
      </c>
      <c r="B75" s="48"/>
      <c r="C75" s="24">
        <v>0.45</v>
      </c>
      <c r="D75" s="49"/>
      <c r="E75" s="50"/>
    </row>
    <row r="76" spans="1:5" ht="16.05" customHeight="1" x14ac:dyDescent="0.25">
      <c r="A76" s="28"/>
      <c r="B76" s="29"/>
      <c r="C76" s="30"/>
      <c r="D76" s="31"/>
      <c r="E76" s="32"/>
    </row>
    <row r="77" spans="1:5" ht="16.05" customHeight="1" x14ac:dyDescent="0.25">
      <c r="A77" s="32" t="s">
        <v>31</v>
      </c>
      <c r="B77" s="23">
        <v>17235</v>
      </c>
      <c r="C77" s="30"/>
      <c r="D77" s="33"/>
      <c r="E77" s="32"/>
    </row>
    <row r="78" spans="1:5" ht="16.05" customHeight="1" x14ac:dyDescent="0.25">
      <c r="C78" s="17"/>
    </row>
    <row r="79" spans="1:5" ht="16.05" customHeight="1" x14ac:dyDescent="0.25">
      <c r="A79" s="3" t="s">
        <v>32</v>
      </c>
      <c r="C79" s="17"/>
    </row>
    <row r="80" spans="1:5" ht="16.05" customHeight="1" x14ac:dyDescent="0.25">
      <c r="A80" s="5" t="s">
        <v>33</v>
      </c>
      <c r="C80" s="34">
        <v>0.27</v>
      </c>
    </row>
    <row r="81" spans="1:3" ht="16.05" customHeight="1" x14ac:dyDescent="0.25">
      <c r="A81" s="5" t="s">
        <v>23</v>
      </c>
      <c r="C81" s="9">
        <v>0.45</v>
      </c>
    </row>
    <row r="83" spans="1:3" ht="16.05" customHeight="1" x14ac:dyDescent="0.25">
      <c r="A83" s="3" t="s">
        <v>40</v>
      </c>
    </row>
    <row r="84" spans="1:3" ht="16.05" customHeight="1" x14ac:dyDescent="0.25">
      <c r="A84" s="5" t="s">
        <v>22</v>
      </c>
      <c r="C84" s="9">
        <v>0.4</v>
      </c>
    </row>
    <row r="85" spans="1:3" ht="16.05" customHeight="1" x14ac:dyDescent="0.25">
      <c r="A85" s="5" t="s">
        <v>24</v>
      </c>
      <c r="C85" s="9">
        <v>0.8</v>
      </c>
    </row>
    <row r="87" spans="1:3" ht="16.05" customHeight="1" x14ac:dyDescent="0.25">
      <c r="A87" s="3" t="s">
        <v>39</v>
      </c>
    </row>
    <row r="88" spans="1:3" ht="16.05" customHeight="1" x14ac:dyDescent="0.25">
      <c r="A88" s="5" t="s">
        <v>25</v>
      </c>
      <c r="C88" s="8">
        <v>2000000</v>
      </c>
    </row>
    <row r="89" spans="1:3" ht="16.05" customHeight="1" x14ac:dyDescent="0.25">
      <c r="A89" s="5" t="s">
        <v>38</v>
      </c>
      <c r="C89" s="8">
        <v>2000000</v>
      </c>
    </row>
  </sheetData>
  <phoneticPr fontId="3" type="noConversion"/>
  <pageMargins left="0.55118110236220474" right="0.55118110236220474" top="0.59055118110236227" bottom="0.59055118110236227" header="0.31496062992125984" footer="0.31496062992125984"/>
  <pageSetup paperSize="9" scale="49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Reality | Default Property Variables</dc:title>
  <dc:creator>Property Reality</dc:creator>
  <cp:keywords>property variables, transfer duty, income tax, cgt</cp:keywords>
  <cp:lastModifiedBy>Wilhelm van Noordwyk</cp:lastModifiedBy>
  <dcterms:created xsi:type="dcterms:W3CDTF">2010-10-31T16:37:51Z</dcterms:created>
  <dcterms:modified xsi:type="dcterms:W3CDTF">2024-10-16T08:30:10Z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540090ce-fe7c-498e-b9ac-87fdbcd30902</vt:lpwstr>
  </property>
</Properties>
</file>